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3260" yWindow="280" windowWidth="30200" windowHeight="21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1" i="1" l="1"/>
  <c r="E81" i="1"/>
  <c r="H81" i="1"/>
  <c r="G82" i="1"/>
  <c r="E82" i="1"/>
  <c r="H82" i="1"/>
  <c r="G83" i="1"/>
  <c r="E83" i="1"/>
  <c r="H83" i="1"/>
  <c r="G84" i="1"/>
  <c r="E84" i="1"/>
  <c r="H84" i="1"/>
  <c r="G85" i="1"/>
  <c r="E85" i="1"/>
  <c r="H85" i="1"/>
  <c r="G86" i="1"/>
  <c r="E86" i="1"/>
  <c r="H86" i="1"/>
  <c r="G87" i="1"/>
  <c r="E87" i="1"/>
  <c r="H87" i="1"/>
  <c r="G88" i="1"/>
  <c r="E88" i="1"/>
  <c r="H88" i="1"/>
  <c r="G89" i="1"/>
  <c r="E89" i="1"/>
  <c r="H89" i="1"/>
  <c r="G90" i="1"/>
  <c r="E90" i="1"/>
  <c r="H90" i="1"/>
  <c r="G91" i="1"/>
  <c r="E91" i="1"/>
  <c r="H91" i="1"/>
  <c r="G92" i="1"/>
  <c r="E92" i="1"/>
  <c r="H92" i="1"/>
  <c r="G93" i="1"/>
  <c r="E93" i="1"/>
  <c r="H93" i="1"/>
  <c r="G94" i="1"/>
  <c r="E94" i="1"/>
  <c r="H94" i="1"/>
  <c r="G95" i="1"/>
  <c r="E95" i="1"/>
  <c r="H95" i="1"/>
  <c r="G96" i="1"/>
  <c r="E96" i="1"/>
  <c r="H96" i="1"/>
  <c r="G97" i="1"/>
  <c r="E97" i="1"/>
  <c r="H97" i="1"/>
  <c r="G98" i="1"/>
  <c r="E98" i="1"/>
  <c r="H98" i="1"/>
  <c r="G99" i="1"/>
  <c r="E99" i="1"/>
  <c r="H99" i="1"/>
  <c r="G100" i="1"/>
  <c r="E100" i="1"/>
  <c r="H100" i="1"/>
  <c r="G80" i="1"/>
  <c r="E80" i="1"/>
  <c r="H80" i="1"/>
  <c r="G57" i="1"/>
  <c r="E57" i="1"/>
  <c r="H57" i="1"/>
  <c r="G36" i="1"/>
  <c r="E36" i="1"/>
  <c r="H36" i="1"/>
  <c r="K57" i="1"/>
  <c r="G58" i="1"/>
  <c r="E58" i="1"/>
  <c r="H58" i="1"/>
  <c r="G37" i="1"/>
  <c r="E37" i="1"/>
  <c r="H37" i="1"/>
  <c r="K58" i="1"/>
  <c r="G59" i="1"/>
  <c r="E59" i="1"/>
  <c r="H59" i="1"/>
  <c r="G38" i="1"/>
  <c r="E38" i="1"/>
  <c r="H38" i="1"/>
  <c r="K59" i="1"/>
  <c r="G60" i="1"/>
  <c r="E60" i="1"/>
  <c r="H60" i="1"/>
  <c r="G39" i="1"/>
  <c r="E39" i="1"/>
  <c r="H39" i="1"/>
  <c r="K60" i="1"/>
  <c r="G61" i="1"/>
  <c r="E61" i="1"/>
  <c r="H61" i="1"/>
  <c r="G40" i="1"/>
  <c r="E40" i="1"/>
  <c r="H40" i="1"/>
  <c r="K61" i="1"/>
  <c r="G62" i="1"/>
  <c r="E62" i="1"/>
  <c r="H62" i="1"/>
  <c r="G41" i="1"/>
  <c r="E41" i="1"/>
  <c r="H41" i="1"/>
  <c r="K62" i="1"/>
  <c r="G63" i="1"/>
  <c r="E63" i="1"/>
  <c r="H63" i="1"/>
  <c r="G42" i="1"/>
  <c r="E42" i="1"/>
  <c r="H42" i="1"/>
  <c r="K63" i="1"/>
  <c r="G64" i="1"/>
  <c r="E64" i="1"/>
  <c r="H64" i="1"/>
  <c r="G43" i="1"/>
  <c r="E43" i="1"/>
  <c r="H43" i="1"/>
  <c r="K64" i="1"/>
  <c r="G65" i="1"/>
  <c r="E65" i="1"/>
  <c r="H65" i="1"/>
  <c r="G44" i="1"/>
  <c r="E44" i="1"/>
  <c r="H44" i="1"/>
  <c r="K65" i="1"/>
  <c r="G66" i="1"/>
  <c r="E66" i="1"/>
  <c r="H66" i="1"/>
  <c r="G45" i="1"/>
  <c r="E45" i="1"/>
  <c r="H45" i="1"/>
  <c r="K66" i="1"/>
  <c r="G67" i="1"/>
  <c r="E67" i="1"/>
  <c r="H67" i="1"/>
  <c r="G46" i="1"/>
  <c r="E46" i="1"/>
  <c r="H46" i="1"/>
  <c r="K67" i="1"/>
  <c r="G68" i="1"/>
  <c r="E68" i="1"/>
  <c r="H68" i="1"/>
  <c r="G47" i="1"/>
  <c r="E47" i="1"/>
  <c r="H47" i="1"/>
  <c r="K68" i="1"/>
  <c r="G69" i="1"/>
  <c r="E69" i="1"/>
  <c r="H69" i="1"/>
  <c r="G48" i="1"/>
  <c r="E48" i="1"/>
  <c r="H48" i="1"/>
  <c r="K69" i="1"/>
  <c r="G70" i="1"/>
  <c r="E70" i="1"/>
  <c r="H70" i="1"/>
  <c r="G49" i="1"/>
  <c r="E49" i="1"/>
  <c r="H49" i="1"/>
  <c r="K70" i="1"/>
  <c r="G71" i="1"/>
  <c r="E71" i="1"/>
  <c r="H71" i="1"/>
  <c r="G50" i="1"/>
  <c r="E50" i="1"/>
  <c r="H50" i="1"/>
  <c r="K71" i="1"/>
  <c r="G72" i="1"/>
  <c r="E72" i="1"/>
  <c r="H72" i="1"/>
  <c r="G51" i="1"/>
  <c r="E51" i="1"/>
  <c r="H51" i="1"/>
  <c r="K72" i="1"/>
  <c r="G73" i="1"/>
  <c r="E73" i="1"/>
  <c r="H73" i="1"/>
  <c r="G52" i="1"/>
  <c r="E52" i="1"/>
  <c r="H52" i="1"/>
  <c r="K73" i="1"/>
  <c r="G74" i="1"/>
  <c r="E74" i="1"/>
  <c r="H74" i="1"/>
  <c r="G53" i="1"/>
  <c r="E53" i="1"/>
  <c r="H53" i="1"/>
  <c r="K74" i="1"/>
  <c r="G75" i="1"/>
  <c r="E75" i="1"/>
  <c r="H75" i="1"/>
  <c r="G54" i="1"/>
  <c r="E54" i="1"/>
  <c r="H54" i="1"/>
  <c r="K75" i="1"/>
  <c r="G76" i="1"/>
  <c r="E76" i="1"/>
  <c r="H76" i="1"/>
  <c r="G55" i="1"/>
  <c r="E55" i="1"/>
  <c r="H55" i="1"/>
  <c r="K76" i="1"/>
  <c r="G56" i="1"/>
  <c r="E56" i="1"/>
  <c r="H56" i="1"/>
  <c r="I56" i="1"/>
  <c r="J74" i="1"/>
  <c r="I74" i="1"/>
  <c r="J71" i="1"/>
  <c r="I71" i="1"/>
  <c r="J68" i="1"/>
  <c r="I68" i="1"/>
  <c r="J65" i="1"/>
  <c r="I65" i="1"/>
  <c r="J62" i="1"/>
  <c r="I62" i="1"/>
  <c r="J59" i="1"/>
  <c r="I59" i="1"/>
  <c r="J56" i="1"/>
  <c r="G35" i="1"/>
  <c r="E35" i="1"/>
  <c r="H35" i="1"/>
  <c r="K56" i="1"/>
  <c r="I98" i="1"/>
  <c r="J98" i="1"/>
  <c r="J95" i="1"/>
  <c r="I95" i="1"/>
  <c r="J92" i="1"/>
  <c r="I92" i="1"/>
  <c r="J89" i="1"/>
  <c r="I89" i="1"/>
  <c r="J86" i="1"/>
  <c r="I86" i="1"/>
  <c r="J83" i="1"/>
  <c r="I83" i="1"/>
  <c r="J80" i="1"/>
  <c r="I80" i="1"/>
  <c r="M74" i="1"/>
  <c r="L74" i="1"/>
  <c r="M71" i="1"/>
  <c r="L71" i="1"/>
  <c r="M68" i="1"/>
  <c r="L68" i="1"/>
  <c r="M65" i="1"/>
  <c r="L65" i="1"/>
  <c r="M62" i="1"/>
  <c r="L62" i="1"/>
  <c r="M59" i="1"/>
  <c r="L59" i="1"/>
  <c r="M56" i="1"/>
  <c r="L56" i="1"/>
  <c r="C12" i="1"/>
  <c r="B12" i="1"/>
</calcChain>
</file>

<file path=xl/sharedStrings.xml><?xml version="1.0" encoding="utf-8"?>
<sst xmlns="http://schemas.openxmlformats.org/spreadsheetml/2006/main" count="224" uniqueCount="87">
  <si>
    <t>Prey:predator ratio: 10</t>
  </si>
  <si>
    <t>n = 3</t>
  </si>
  <si>
    <t>First: Make Oxy-pt and Pt-only stocks (but add Pt to Oxy immediately before you begin filling plates)</t>
  </si>
  <si>
    <r>
      <rPr>
        <b/>
        <sz val="12"/>
        <color theme="1"/>
        <rFont val="Calibri"/>
        <family val="2"/>
        <scheme val="minor"/>
      </rPr>
      <t>Stock 1:</t>
    </r>
    <r>
      <rPr>
        <sz val="12"/>
        <color theme="1"/>
        <rFont val="Calibri"/>
        <family val="2"/>
        <scheme val="minor"/>
      </rPr>
      <t xml:space="preserve"> 50 ml of Oxy at 1000 cells/ml and Pt at 10,000 cells/ml</t>
    </r>
  </si>
  <si>
    <r>
      <rPr>
        <b/>
        <sz val="12"/>
        <color theme="1"/>
        <rFont val="Calibri"/>
        <family val="2"/>
        <scheme val="minor"/>
      </rPr>
      <t>Stock 2</t>
    </r>
    <r>
      <rPr>
        <sz val="12"/>
        <color theme="1"/>
        <rFont val="Calibri"/>
        <family val="2"/>
        <scheme val="minor"/>
      </rPr>
      <t>: 50 ml of Pt at 10,000 cells/ml in FSW</t>
    </r>
  </si>
  <si>
    <t>Oxy stock</t>
  </si>
  <si>
    <t xml:space="preserve">Pt stock </t>
  </si>
  <si>
    <t>cells/ml</t>
  </si>
  <si>
    <t>Oxy vol for Stock-1</t>
  </si>
  <si>
    <t>Pt vol for Stocks 1&amp;2</t>
  </si>
  <si>
    <t>treatments</t>
  </si>
  <si>
    <t>treat</t>
  </si>
  <si>
    <t>pred</t>
  </si>
  <si>
    <t>prey</t>
  </si>
  <si>
    <t>Use DD stock</t>
  </si>
  <si>
    <t xml:space="preserve">DD Stock  </t>
  </si>
  <si>
    <t>DD (ul)</t>
  </si>
  <si>
    <t>n</t>
  </si>
  <si>
    <t>cell stock</t>
  </si>
  <si>
    <t xml:space="preserve">Stock vol  </t>
  </si>
  <si>
    <t>plate</t>
  </si>
  <si>
    <t>Oxy + Pt</t>
  </si>
  <si>
    <t>Oxy</t>
  </si>
  <si>
    <t>Pt</t>
  </si>
  <si>
    <t>untreated</t>
  </si>
  <si>
    <t>NA</t>
  </si>
  <si>
    <t>A</t>
  </si>
  <si>
    <t>B</t>
  </si>
  <si>
    <t>C</t>
  </si>
  <si>
    <t>Pt only</t>
  </si>
  <si>
    <t>none</t>
  </si>
  <si>
    <t>Experiment started 3:00 4/16/14</t>
  </si>
  <si>
    <t>sample</t>
  </si>
  <si>
    <t>T0 Oxy (cells/ml)</t>
  </si>
  <si>
    <t>T0 Pt (cells/ml)</t>
  </si>
  <si>
    <t>T1 Oxy (cells/ml)</t>
  </si>
  <si>
    <t>T1 Pt (cells/ml)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</si>
  <si>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</si>
  <si>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</si>
  <si>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</si>
  <si>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</si>
  <si>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</si>
  <si>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</si>
  <si>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</si>
  <si>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</si>
  <si>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</si>
  <si>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</si>
  <si>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</si>
  <si>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</si>
  <si>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</si>
  <si>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</si>
  <si>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</si>
  <si>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</si>
  <si>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</si>
  <si>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</si>
  <si>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</si>
  <si>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</si>
  <si>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</si>
  <si>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</si>
  <si>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</si>
  <si>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</si>
  <si>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</si>
  <si>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</si>
  <si>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</si>
  <si>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</si>
  <si>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</si>
  <si>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</si>
  <si>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</si>
  <si>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</si>
  <si>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</si>
  <si>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</si>
  <si>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</si>
  <si>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</si>
  <si>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</si>
  <si>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</si>
  <si>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</si>
  <si>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</si>
  <si>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</si>
  <si>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</si>
  <si>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CON</t>
  </si>
  <si>
    <t>G</t>
  </si>
  <si>
    <t>Oxy @ 1666 cells/ml. Last fed on 4/15/14</t>
  </si>
  <si>
    <t>Pt @ 488206 cells/ml. Last split on 4/12/14 (MJ)</t>
  </si>
  <si>
    <t>Pt Fv/Fm @ T0 .6343</t>
  </si>
  <si>
    <t>conc (uM DD)</t>
  </si>
  <si>
    <t xml:space="preserve">Plan: Treat diatoms with range of 2 4-decadienal (DD) and run grazing assay. </t>
  </si>
  <si>
    <t>conc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</si>
</sst>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0" fillId="3" borderId="0" xfId="0" applyFill="1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" xfId="0" applyFill="1" applyBorder="1"/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ill="1" applyBorder="1"/>
    <xf numFmtId="0" fontId="0" fillId="0" borderId="8" xfId="0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7" fillId="0" borderId="0" xfId="0" applyFont="1"/>
    <xf numFmtId="1" fontId="0" fillId="0" borderId="0" xfId="0" applyNumberFormat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zoomScale="75" zoomScaleNormal="75" zoomScalePageLayoutView="75" workbookViewId="0">
      <selection activeCell="F32" sqref="F32"/>
    </sheetView>
  </sheetViews>
  <sheetFormatPr baseColWidth="10" defaultRowHeight="15" x14ac:dyDescent="0"/>
  <cols>
    <col min="1" max="1" width="7.5" customWidth="1"/>
    <col min="16" max="16" width="11.5" customWidth="1"/>
  </cols>
  <sheetData>
    <row r="1" spans="1:16">
      <c r="A1" s="36" t="s">
        <v>85</v>
      </c>
    </row>
    <row r="2" spans="1:16">
      <c r="A2" t="s">
        <v>0</v>
      </c>
    </row>
    <row r="3" spans="1:16">
      <c r="A3" t="s">
        <v>1</v>
      </c>
    </row>
    <row r="4" spans="1:16">
      <c r="B4" s="1" t="s">
        <v>2</v>
      </c>
    </row>
    <row r="5" spans="1:16">
      <c r="B5" t="s">
        <v>3</v>
      </c>
    </row>
    <row r="6" spans="1:16">
      <c r="B6" t="s">
        <v>4</v>
      </c>
    </row>
    <row r="8" spans="1:16">
      <c r="B8" t="s">
        <v>5</v>
      </c>
      <c r="C8" t="s">
        <v>6</v>
      </c>
    </row>
    <row r="9" spans="1:16">
      <c r="B9" t="s">
        <v>7</v>
      </c>
      <c r="C9" t="s">
        <v>7</v>
      </c>
      <c r="G9" s="2" t="s">
        <v>31</v>
      </c>
      <c r="H9" s="2"/>
      <c r="I9" s="2"/>
      <c r="J9" s="2"/>
      <c r="K9" s="2"/>
      <c r="L9" s="2"/>
      <c r="M9" s="2"/>
    </row>
    <row r="10" spans="1:16">
      <c r="A10" s="2"/>
      <c r="B10" s="3"/>
      <c r="C10" s="4"/>
      <c r="D10" s="2"/>
      <c r="E10" s="2"/>
      <c r="F10" s="2"/>
      <c r="G10" t="s">
        <v>81</v>
      </c>
      <c r="N10" s="2"/>
      <c r="O10" s="2"/>
      <c r="P10" s="2"/>
    </row>
    <row r="11" spans="1:16">
      <c r="B11" t="s">
        <v>8</v>
      </c>
      <c r="C11" t="s">
        <v>9</v>
      </c>
      <c r="G11" t="s">
        <v>82</v>
      </c>
    </row>
    <row r="12" spans="1:16">
      <c r="B12" s="5" t="e">
        <f>(50*1000)/B10</f>
        <v>#DIV/0!</v>
      </c>
      <c r="C12" s="6" t="e">
        <f>(50*10000)/C10</f>
        <v>#DIV/0!</v>
      </c>
      <c r="G12" t="s">
        <v>83</v>
      </c>
    </row>
    <row r="13" spans="1:16">
      <c r="G13" s="7"/>
      <c r="H13" s="8"/>
      <c r="I13" s="9"/>
      <c r="J13" s="7"/>
      <c r="K13" s="7"/>
      <c r="L13" s="7"/>
      <c r="M13" s="7"/>
    </row>
    <row r="14" spans="1:16">
      <c r="A14" s="7"/>
      <c r="B14" s="7"/>
      <c r="C14" s="7" t="s">
        <v>10</v>
      </c>
      <c r="D14" s="7"/>
      <c r="E14" s="7"/>
      <c r="F14" s="7"/>
      <c r="G14" s="7"/>
      <c r="H14" s="8"/>
      <c r="I14" s="8"/>
      <c r="J14" s="8"/>
      <c r="K14" s="9"/>
      <c r="L14" s="7"/>
      <c r="M14" s="7"/>
      <c r="N14" s="7"/>
      <c r="O14" s="7"/>
    </row>
    <row r="15" spans="1:16">
      <c r="A15" s="10"/>
      <c r="B15" s="10" t="s">
        <v>11</v>
      </c>
      <c r="C15" s="10" t="s">
        <v>12</v>
      </c>
      <c r="D15" s="10" t="s">
        <v>13</v>
      </c>
      <c r="E15" s="10" t="s">
        <v>84</v>
      </c>
      <c r="F15" s="11" t="s">
        <v>14</v>
      </c>
      <c r="G15" s="11" t="s">
        <v>15</v>
      </c>
      <c r="H15" s="11" t="s">
        <v>16</v>
      </c>
      <c r="I15" s="10" t="s">
        <v>17</v>
      </c>
      <c r="J15" s="11" t="s">
        <v>18</v>
      </c>
      <c r="K15" s="12" t="s">
        <v>19</v>
      </c>
      <c r="L15" s="13" t="s">
        <v>20</v>
      </c>
      <c r="M15" s="11"/>
    </row>
    <row r="16" spans="1:16">
      <c r="A16" s="14">
        <v>1</v>
      </c>
      <c r="B16" s="15" t="s">
        <v>21</v>
      </c>
      <c r="C16" s="15" t="s">
        <v>22</v>
      </c>
      <c r="D16" s="15" t="s">
        <v>23</v>
      </c>
      <c r="E16" s="33" t="s">
        <v>24</v>
      </c>
      <c r="F16" s="34" t="s">
        <v>25</v>
      </c>
      <c r="G16" s="35" t="s">
        <v>25</v>
      </c>
      <c r="H16" s="35" t="s">
        <v>25</v>
      </c>
      <c r="I16" s="16">
        <v>3</v>
      </c>
      <c r="J16" s="17">
        <v>1</v>
      </c>
      <c r="K16" s="16">
        <v>2</v>
      </c>
      <c r="L16" s="18">
        <v>1</v>
      </c>
      <c r="O16" s="30"/>
    </row>
    <row r="17" spans="1:15">
      <c r="A17" s="19">
        <v>2</v>
      </c>
      <c r="B17" s="20" t="s">
        <v>21</v>
      </c>
      <c r="C17" s="20" t="s">
        <v>22</v>
      </c>
      <c r="D17" s="20" t="s">
        <v>23</v>
      </c>
      <c r="E17" s="36">
        <v>0.05</v>
      </c>
      <c r="F17" s="36" t="s">
        <v>28</v>
      </c>
      <c r="G17" s="37">
        <v>100</v>
      </c>
      <c r="H17" s="37">
        <v>1</v>
      </c>
      <c r="I17" s="21">
        <v>3</v>
      </c>
      <c r="J17" s="22">
        <v>1</v>
      </c>
      <c r="K17" s="21">
        <v>2</v>
      </c>
      <c r="L17" s="23">
        <v>1</v>
      </c>
      <c r="N17" s="21"/>
      <c r="O17" s="32"/>
    </row>
    <row r="18" spans="1:15">
      <c r="A18" s="19">
        <v>3</v>
      </c>
      <c r="B18" s="20" t="s">
        <v>21</v>
      </c>
      <c r="C18" s="20" t="s">
        <v>22</v>
      </c>
      <c r="D18" s="20" t="s">
        <v>23</v>
      </c>
      <c r="E18" s="36">
        <v>0.1</v>
      </c>
      <c r="F18" s="36" t="s">
        <v>28</v>
      </c>
      <c r="G18" s="37">
        <v>100</v>
      </c>
      <c r="H18" s="37">
        <v>2</v>
      </c>
      <c r="I18" s="21">
        <v>3</v>
      </c>
      <c r="J18" s="22">
        <v>1</v>
      </c>
      <c r="K18" s="21">
        <v>2</v>
      </c>
      <c r="L18" s="23">
        <v>1</v>
      </c>
      <c r="N18" s="21"/>
      <c r="O18" s="32"/>
    </row>
    <row r="19" spans="1:15">
      <c r="A19" s="19">
        <v>4</v>
      </c>
      <c r="B19" s="20" t="s">
        <v>21</v>
      </c>
      <c r="C19" s="20" t="s">
        <v>22</v>
      </c>
      <c r="D19" s="20" t="s">
        <v>23</v>
      </c>
      <c r="E19" s="36">
        <v>0.2</v>
      </c>
      <c r="F19" s="36" t="s">
        <v>28</v>
      </c>
      <c r="G19" s="37">
        <v>100</v>
      </c>
      <c r="H19" s="37">
        <v>4</v>
      </c>
      <c r="I19" s="21">
        <v>3</v>
      </c>
      <c r="J19" s="22">
        <v>1</v>
      </c>
      <c r="K19" s="21">
        <v>2</v>
      </c>
      <c r="L19" s="23">
        <v>1</v>
      </c>
      <c r="N19" s="21"/>
    </row>
    <row r="20" spans="1:15">
      <c r="A20" s="19">
        <v>5</v>
      </c>
      <c r="B20" s="20" t="s">
        <v>21</v>
      </c>
      <c r="C20" s="20" t="s">
        <v>22</v>
      </c>
      <c r="D20" s="20" t="s">
        <v>23</v>
      </c>
      <c r="E20" s="36">
        <v>0.5</v>
      </c>
      <c r="F20" s="36" t="s">
        <v>27</v>
      </c>
      <c r="G20" s="37">
        <v>1000</v>
      </c>
      <c r="H20" s="37">
        <v>1</v>
      </c>
      <c r="I20" s="21">
        <v>3</v>
      </c>
      <c r="J20" s="22">
        <v>1</v>
      </c>
      <c r="K20" s="21">
        <v>2</v>
      </c>
      <c r="L20" s="23">
        <v>1</v>
      </c>
      <c r="N20" s="21"/>
    </row>
    <row r="21" spans="1:15">
      <c r="A21" s="19">
        <v>6</v>
      </c>
      <c r="B21" s="20" t="s">
        <v>21</v>
      </c>
      <c r="C21" s="20" t="s">
        <v>22</v>
      </c>
      <c r="D21" s="20" t="s">
        <v>23</v>
      </c>
      <c r="E21" s="36">
        <v>1</v>
      </c>
      <c r="F21" s="36" t="s">
        <v>27</v>
      </c>
      <c r="G21" s="37">
        <v>1000</v>
      </c>
      <c r="H21" s="37">
        <v>2</v>
      </c>
      <c r="I21" s="21">
        <v>3</v>
      </c>
      <c r="J21" s="22">
        <v>1</v>
      </c>
      <c r="K21" s="21">
        <v>2</v>
      </c>
      <c r="L21" s="23">
        <v>1</v>
      </c>
      <c r="N21" s="21"/>
    </row>
    <row r="22" spans="1:15">
      <c r="A22" s="24">
        <v>7</v>
      </c>
      <c r="B22" s="25" t="s">
        <v>21</v>
      </c>
      <c r="C22" s="25" t="s">
        <v>22</v>
      </c>
      <c r="D22" s="25" t="s">
        <v>23</v>
      </c>
      <c r="E22" s="36">
        <v>5</v>
      </c>
      <c r="F22" s="38" t="s">
        <v>26</v>
      </c>
      <c r="G22" s="39">
        <v>10000</v>
      </c>
      <c r="H22" s="39">
        <v>1</v>
      </c>
      <c r="I22" s="26">
        <v>3</v>
      </c>
      <c r="J22" s="27">
        <v>1</v>
      </c>
      <c r="K22" s="26">
        <v>2</v>
      </c>
      <c r="L22" s="28">
        <v>1</v>
      </c>
      <c r="N22" s="21"/>
    </row>
    <row r="23" spans="1:15">
      <c r="A23" s="14">
        <v>8</v>
      </c>
      <c r="B23" s="15" t="s">
        <v>29</v>
      </c>
      <c r="C23" s="15" t="s">
        <v>30</v>
      </c>
      <c r="D23" s="15" t="s">
        <v>23</v>
      </c>
      <c r="E23" s="33" t="s">
        <v>24</v>
      </c>
      <c r="F23" s="36" t="s">
        <v>25</v>
      </c>
      <c r="G23" s="37" t="s">
        <v>25</v>
      </c>
      <c r="H23" s="37" t="s">
        <v>25</v>
      </c>
      <c r="I23" s="16">
        <v>3</v>
      </c>
      <c r="J23" s="17">
        <v>2</v>
      </c>
      <c r="K23" s="16">
        <v>2</v>
      </c>
      <c r="L23" s="18">
        <v>2</v>
      </c>
      <c r="M23" s="7"/>
    </row>
    <row r="24" spans="1:15">
      <c r="A24" s="19">
        <v>9</v>
      </c>
      <c r="B24" s="20" t="s">
        <v>29</v>
      </c>
      <c r="C24" s="20" t="s">
        <v>30</v>
      </c>
      <c r="D24" s="20" t="s">
        <v>23</v>
      </c>
      <c r="E24" s="36">
        <v>0.05</v>
      </c>
      <c r="F24" s="36" t="s">
        <v>28</v>
      </c>
      <c r="G24" s="37">
        <v>100</v>
      </c>
      <c r="H24" s="37">
        <v>1</v>
      </c>
      <c r="I24" s="21">
        <v>3</v>
      </c>
      <c r="J24" s="22">
        <v>2</v>
      </c>
      <c r="K24" s="21">
        <v>2</v>
      </c>
      <c r="L24" s="23">
        <v>2</v>
      </c>
      <c r="M24" s="7"/>
    </row>
    <row r="25" spans="1:15">
      <c r="A25" s="19">
        <v>10</v>
      </c>
      <c r="B25" s="20" t="s">
        <v>29</v>
      </c>
      <c r="C25" s="20" t="s">
        <v>30</v>
      </c>
      <c r="D25" s="20" t="s">
        <v>23</v>
      </c>
      <c r="E25" s="36">
        <v>0.1</v>
      </c>
      <c r="F25" s="36" t="s">
        <v>28</v>
      </c>
      <c r="G25" s="37">
        <v>100</v>
      </c>
      <c r="H25" s="37">
        <v>2</v>
      </c>
      <c r="I25" s="21">
        <v>3</v>
      </c>
      <c r="J25" s="22">
        <v>2</v>
      </c>
      <c r="K25" s="21">
        <v>2</v>
      </c>
      <c r="L25" s="23">
        <v>2</v>
      </c>
      <c r="M25" s="7"/>
    </row>
    <row r="26" spans="1:15">
      <c r="A26" s="19">
        <v>11</v>
      </c>
      <c r="B26" s="20" t="s">
        <v>29</v>
      </c>
      <c r="C26" s="20" t="s">
        <v>30</v>
      </c>
      <c r="D26" s="20" t="s">
        <v>23</v>
      </c>
      <c r="E26" s="36">
        <v>0.2</v>
      </c>
      <c r="F26" s="36" t="s">
        <v>28</v>
      </c>
      <c r="G26" s="37">
        <v>100</v>
      </c>
      <c r="H26" s="37">
        <v>4</v>
      </c>
      <c r="I26" s="21">
        <v>3</v>
      </c>
      <c r="J26" s="22">
        <v>2</v>
      </c>
      <c r="K26" s="21">
        <v>2</v>
      </c>
      <c r="L26" s="23">
        <v>2</v>
      </c>
      <c r="M26" s="7"/>
    </row>
    <row r="27" spans="1:15">
      <c r="A27" s="19">
        <v>12</v>
      </c>
      <c r="B27" s="20" t="s">
        <v>29</v>
      </c>
      <c r="C27" s="20" t="s">
        <v>30</v>
      </c>
      <c r="D27" s="20" t="s">
        <v>23</v>
      </c>
      <c r="E27" s="36">
        <v>0.5</v>
      </c>
      <c r="F27" s="36" t="s">
        <v>27</v>
      </c>
      <c r="G27" s="37">
        <v>1000</v>
      </c>
      <c r="H27" s="37">
        <v>1</v>
      </c>
      <c r="I27" s="21">
        <v>3</v>
      </c>
      <c r="J27" s="22">
        <v>2</v>
      </c>
      <c r="K27" s="21">
        <v>2</v>
      </c>
      <c r="L27" s="23">
        <v>2</v>
      </c>
      <c r="M27" s="7"/>
    </row>
    <row r="28" spans="1:15">
      <c r="A28" s="19">
        <v>13</v>
      </c>
      <c r="B28" s="20" t="s">
        <v>29</v>
      </c>
      <c r="C28" s="20" t="s">
        <v>30</v>
      </c>
      <c r="D28" s="20" t="s">
        <v>23</v>
      </c>
      <c r="E28" s="36">
        <v>1</v>
      </c>
      <c r="F28" s="36" t="s">
        <v>27</v>
      </c>
      <c r="G28" s="37">
        <v>1000</v>
      </c>
      <c r="H28" s="37">
        <v>2</v>
      </c>
      <c r="I28" s="21">
        <v>3</v>
      </c>
      <c r="J28" s="22">
        <v>2</v>
      </c>
      <c r="K28" s="21">
        <v>2</v>
      </c>
      <c r="L28" s="23">
        <v>2</v>
      </c>
      <c r="M28" s="7"/>
    </row>
    <row r="29" spans="1:15">
      <c r="A29" s="24">
        <v>14</v>
      </c>
      <c r="B29" s="25" t="s">
        <v>29</v>
      </c>
      <c r="C29" s="25" t="s">
        <v>30</v>
      </c>
      <c r="D29" s="25" t="s">
        <v>23</v>
      </c>
      <c r="E29" s="38">
        <v>5</v>
      </c>
      <c r="F29" s="38" t="s">
        <v>26</v>
      </c>
      <c r="G29" s="39">
        <v>10000</v>
      </c>
      <c r="H29" s="39">
        <v>1</v>
      </c>
      <c r="I29" s="26">
        <v>3</v>
      </c>
      <c r="J29" s="27">
        <v>2</v>
      </c>
      <c r="K29" s="26">
        <v>2</v>
      </c>
      <c r="L29" s="28">
        <v>2</v>
      </c>
      <c r="M29" s="7"/>
    </row>
    <row r="30" spans="1:15">
      <c r="A30" s="29"/>
      <c r="N30" s="30"/>
    </row>
    <row r="31" spans="1:15">
      <c r="A31" s="29"/>
      <c r="B31" s="8"/>
      <c r="C31" s="7"/>
      <c r="D31" s="20"/>
      <c r="E31" s="7"/>
      <c r="F31" s="7"/>
      <c r="G31" s="31"/>
      <c r="H31" s="31"/>
      <c r="I31" s="31"/>
      <c r="J31" s="31"/>
      <c r="K31" s="21"/>
      <c r="L31" s="22"/>
      <c r="M31" s="21"/>
    </row>
    <row r="32" spans="1:15">
      <c r="A32" s="7"/>
      <c r="B32" s="7"/>
      <c r="C32" s="7"/>
      <c r="D32" s="7"/>
      <c r="E32" s="7"/>
      <c r="F32" s="7"/>
      <c r="G32" s="7"/>
      <c r="K32" s="7"/>
      <c r="L32" s="7"/>
      <c r="M32" s="7"/>
      <c r="N32" s="7"/>
      <c r="O32" s="7"/>
    </row>
    <row r="34" spans="1:20">
      <c r="A34" t="s">
        <v>86</v>
      </c>
      <c r="B34" s="40"/>
      <c r="C34" s="40" t="s">
        <v>32</v>
      </c>
      <c r="D34" s="40" t="s">
        <v>34</v>
      </c>
      <c r="E34" s="40"/>
      <c r="F34" s="40" t="s">
        <v>36</v>
      </c>
      <c r="T34" s="40"/>
    </row>
    <row r="35" spans="1:20">
      <c r="A35">
        <v>0</v>
      </c>
      <c r="B35" t="s">
        <v>22</v>
      </c>
      <c r="C35" s="41" t="s">
        <v>37</v>
      </c>
      <c r="D35" s="45">
        <v>22559.3</v>
      </c>
      <c r="E35" s="43">
        <f>LN(D35)</f>
        <v>10.023902676761811</v>
      </c>
      <c r="F35" s="45">
        <v>18893.599999999999</v>
      </c>
      <c r="G35" s="43">
        <f>LN(F35)</f>
        <v>9.8465785193629412</v>
      </c>
      <c r="H35" s="43">
        <f>G35-E35</f>
        <v>-0.17732415739886953</v>
      </c>
      <c r="I35" s="43"/>
      <c r="J35" s="43"/>
    </row>
    <row r="36" spans="1:20">
      <c r="A36">
        <v>0</v>
      </c>
      <c r="B36" t="s">
        <v>22</v>
      </c>
      <c r="C36" s="41" t="s">
        <v>38</v>
      </c>
      <c r="D36" s="45">
        <v>23454.5</v>
      </c>
      <c r="E36" s="43">
        <f t="shared" ref="E36:G76" si="0">LN(D36)</f>
        <v>10.06281765311901</v>
      </c>
      <c r="F36" s="45">
        <v>21098.7</v>
      </c>
      <c r="G36" s="43">
        <f t="shared" si="0"/>
        <v>9.9569667061916913</v>
      </c>
      <c r="H36" s="43">
        <f t="shared" ref="H36:H76" si="1">G36-E36</f>
        <v>-0.105850946927319</v>
      </c>
      <c r="I36" s="43"/>
      <c r="J36" s="43"/>
    </row>
    <row r="37" spans="1:20">
      <c r="A37">
        <v>0</v>
      </c>
      <c r="B37" t="s">
        <v>22</v>
      </c>
      <c r="C37" s="41" t="s">
        <v>39</v>
      </c>
      <c r="D37" s="45">
        <v>22936.2</v>
      </c>
      <c r="E37" s="43">
        <f t="shared" si="0"/>
        <v>10.040471727441476</v>
      </c>
      <c r="F37" s="45">
        <v>22173</v>
      </c>
      <c r="G37" s="43">
        <f t="shared" si="0"/>
        <v>10.006630611452996</v>
      </c>
      <c r="H37" s="43">
        <f t="shared" si="1"/>
        <v>-3.3841115988479942E-2</v>
      </c>
      <c r="I37" s="43"/>
      <c r="J37" s="43"/>
    </row>
    <row r="38" spans="1:20">
      <c r="A38">
        <v>0.05</v>
      </c>
      <c r="B38" t="s">
        <v>22</v>
      </c>
      <c r="C38" s="41" t="s">
        <v>40</v>
      </c>
      <c r="D38" s="45">
        <v>22352</v>
      </c>
      <c r="E38" s="43">
        <f t="shared" si="0"/>
        <v>10.014671081496743</v>
      </c>
      <c r="F38" s="45">
        <v>23218.9</v>
      </c>
      <c r="G38" s="43">
        <f t="shared" si="0"/>
        <v>10.052721881175399</v>
      </c>
      <c r="H38" s="43">
        <f t="shared" si="1"/>
        <v>3.8050799678655878E-2</v>
      </c>
      <c r="I38" s="43"/>
      <c r="J38" s="43"/>
    </row>
    <row r="39" spans="1:20">
      <c r="A39">
        <v>0.05</v>
      </c>
      <c r="B39" t="s">
        <v>22</v>
      </c>
      <c r="C39" s="41" t="s">
        <v>41</v>
      </c>
      <c r="D39" s="45">
        <v>23247.200000000001</v>
      </c>
      <c r="E39" s="43">
        <f t="shared" si="0"/>
        <v>10.053939973655687</v>
      </c>
      <c r="F39" s="45">
        <v>23680.6</v>
      </c>
      <c r="G39" s="43">
        <f t="shared" si="0"/>
        <v>10.072411426514781</v>
      </c>
      <c r="H39" s="43">
        <f t="shared" si="1"/>
        <v>1.8471452859094128E-2</v>
      </c>
      <c r="I39" s="43"/>
      <c r="J39" s="43"/>
    </row>
    <row r="40" spans="1:20">
      <c r="A40">
        <v>0.05</v>
      </c>
      <c r="B40" t="s">
        <v>22</v>
      </c>
      <c r="C40" s="41" t="s">
        <v>42</v>
      </c>
      <c r="D40" s="45">
        <v>22286</v>
      </c>
      <c r="E40" s="43">
        <f t="shared" si="0"/>
        <v>10.011713957606998</v>
      </c>
      <c r="F40" s="45">
        <v>22964.5</v>
      </c>
      <c r="G40" s="43">
        <f t="shared" si="0"/>
        <v>10.041704824260737</v>
      </c>
      <c r="H40" s="43">
        <f t="shared" si="1"/>
        <v>2.9990866653738735E-2</v>
      </c>
      <c r="I40" s="43"/>
      <c r="J40" s="43"/>
    </row>
    <row r="41" spans="1:20">
      <c r="A41">
        <v>0.1</v>
      </c>
      <c r="B41" t="s">
        <v>22</v>
      </c>
      <c r="C41" s="41" t="s">
        <v>43</v>
      </c>
      <c r="D41" s="45">
        <v>21861.9</v>
      </c>
      <c r="E41" s="43">
        <f t="shared" si="0"/>
        <v>9.992500674696398</v>
      </c>
      <c r="F41" s="45">
        <v>20062.099999999999</v>
      </c>
      <c r="G41" s="43">
        <f t="shared" si="0"/>
        <v>9.9065877419789086</v>
      </c>
      <c r="H41" s="43">
        <f t="shared" si="1"/>
        <v>-8.5912932717489454E-2</v>
      </c>
      <c r="I41" s="43"/>
      <c r="J41" s="43"/>
    </row>
    <row r="42" spans="1:20">
      <c r="A42">
        <v>0.1</v>
      </c>
      <c r="B42" t="s">
        <v>22</v>
      </c>
      <c r="C42" s="41" t="s">
        <v>44</v>
      </c>
      <c r="D42" s="45">
        <v>22201.200000000001</v>
      </c>
      <c r="E42" s="43">
        <f t="shared" si="0"/>
        <v>10.007901620453557</v>
      </c>
      <c r="F42" s="45">
        <v>24274.3</v>
      </c>
      <c r="G42" s="43">
        <f t="shared" si="0"/>
        <v>10.097173456492465</v>
      </c>
      <c r="H42" s="43">
        <f t="shared" si="1"/>
        <v>8.9271836038907537E-2</v>
      </c>
      <c r="I42" s="43"/>
      <c r="J42" s="43"/>
    </row>
    <row r="43" spans="1:20">
      <c r="A43">
        <v>0.1</v>
      </c>
      <c r="B43" t="s">
        <v>22</v>
      </c>
      <c r="C43" s="41" t="s">
        <v>45</v>
      </c>
      <c r="D43" s="45">
        <v>21664.1</v>
      </c>
      <c r="E43" s="43">
        <f t="shared" si="0"/>
        <v>9.9834117916540812</v>
      </c>
      <c r="F43" s="45">
        <v>25414.5</v>
      </c>
      <c r="G43" s="43">
        <f t="shared" si="0"/>
        <v>10.143075156266271</v>
      </c>
      <c r="H43" s="43">
        <f t="shared" si="1"/>
        <v>0.15966336461218944</v>
      </c>
      <c r="I43" s="43"/>
      <c r="J43" s="43"/>
    </row>
    <row r="44" spans="1:20">
      <c r="A44">
        <v>0.2</v>
      </c>
      <c r="B44" t="s">
        <v>22</v>
      </c>
      <c r="C44" s="41" t="s">
        <v>46</v>
      </c>
      <c r="D44" s="45">
        <v>21004.400000000001</v>
      </c>
      <c r="E44" s="43">
        <f t="shared" si="0"/>
        <v>9.9524872185680362</v>
      </c>
      <c r="F44" s="45">
        <v>21909.1</v>
      </c>
      <c r="G44" s="43">
        <f t="shared" si="0"/>
        <v>9.9946573546120945</v>
      </c>
      <c r="H44" s="43">
        <f t="shared" si="1"/>
        <v>4.2170136044058282E-2</v>
      </c>
      <c r="I44" s="43"/>
      <c r="J44" s="43"/>
    </row>
    <row r="45" spans="1:20">
      <c r="A45">
        <v>0.2</v>
      </c>
      <c r="B45" t="s">
        <v>22</v>
      </c>
      <c r="C45" s="41" t="s">
        <v>47</v>
      </c>
      <c r="D45" s="45">
        <v>20750</v>
      </c>
      <c r="E45" s="43">
        <f t="shared" si="0"/>
        <v>9.9403015256588443</v>
      </c>
      <c r="F45" s="45">
        <v>23972.799999999999</v>
      </c>
      <c r="G45" s="43">
        <f t="shared" si="0"/>
        <v>10.084675133288879</v>
      </c>
      <c r="H45" s="43">
        <f t="shared" si="1"/>
        <v>0.14437360763003504</v>
      </c>
      <c r="I45" s="43"/>
      <c r="J45" s="43"/>
    </row>
    <row r="46" spans="1:20">
      <c r="A46">
        <v>0.2</v>
      </c>
      <c r="B46" t="s">
        <v>22</v>
      </c>
      <c r="C46" s="41" t="s">
        <v>48</v>
      </c>
      <c r="D46" s="45">
        <v>21532.1</v>
      </c>
      <c r="E46" s="43">
        <f t="shared" si="0"/>
        <v>9.9773001239204806</v>
      </c>
      <c r="F46" s="45">
        <v>23275.4</v>
      </c>
      <c r="G46" s="43">
        <f t="shared" si="0"/>
        <v>10.05515228781929</v>
      </c>
      <c r="H46" s="43">
        <f t="shared" si="1"/>
        <v>7.7852163898809223E-2</v>
      </c>
      <c r="I46" s="43"/>
      <c r="J46" s="43"/>
    </row>
    <row r="47" spans="1:20">
      <c r="A47">
        <v>0.5</v>
      </c>
      <c r="B47" t="s">
        <v>22</v>
      </c>
      <c r="C47" s="41" t="s">
        <v>49</v>
      </c>
      <c r="D47" s="45">
        <v>21211.8</v>
      </c>
      <c r="E47" s="43">
        <f t="shared" si="0"/>
        <v>9.9623129095872649</v>
      </c>
      <c r="F47" s="45">
        <v>17649.7</v>
      </c>
      <c r="G47" s="43">
        <f t="shared" si="0"/>
        <v>9.7784740650498509</v>
      </c>
      <c r="H47" s="43">
        <f t="shared" si="1"/>
        <v>-0.18383884453741395</v>
      </c>
      <c r="I47" s="43"/>
      <c r="J47" s="43"/>
    </row>
    <row r="48" spans="1:20">
      <c r="A48">
        <v>0.5</v>
      </c>
      <c r="B48" t="s">
        <v>22</v>
      </c>
      <c r="C48" s="41" t="s">
        <v>50</v>
      </c>
      <c r="D48" s="45">
        <v>21654</v>
      </c>
      <c r="E48" s="43">
        <f t="shared" si="0"/>
        <v>9.9829454738708439</v>
      </c>
      <c r="F48" s="45">
        <v>20571</v>
      </c>
      <c r="G48" s="43">
        <f t="shared" si="0"/>
        <v>9.9316375959524734</v>
      </c>
      <c r="H48" s="43">
        <f t="shared" si="1"/>
        <v>-5.1307877918370437E-2</v>
      </c>
      <c r="I48" s="43"/>
      <c r="J48" s="43"/>
      <c r="N48" s="44"/>
    </row>
    <row r="49" spans="1:21">
      <c r="A49">
        <v>0.5</v>
      </c>
      <c r="B49" t="s">
        <v>22</v>
      </c>
      <c r="C49" s="41" t="s">
        <v>51</v>
      </c>
      <c r="D49" s="45">
        <v>20646.5</v>
      </c>
      <c r="E49" s="43">
        <f t="shared" si="0"/>
        <v>9.9353010924984435</v>
      </c>
      <c r="F49" s="45">
        <v>18686.3</v>
      </c>
      <c r="G49" s="43">
        <f t="shared" si="0"/>
        <v>9.8355459140244097</v>
      </c>
      <c r="H49" s="43">
        <f t="shared" si="1"/>
        <v>-9.9755178474033812E-2</v>
      </c>
      <c r="I49" s="43"/>
      <c r="J49" s="43"/>
      <c r="O49" s="44"/>
    </row>
    <row r="50" spans="1:21">
      <c r="A50">
        <v>1</v>
      </c>
      <c r="B50" t="s">
        <v>22</v>
      </c>
      <c r="C50" s="41" t="s">
        <v>52</v>
      </c>
      <c r="D50" s="45">
        <v>20281.400000000001</v>
      </c>
      <c r="E50" s="43">
        <f t="shared" si="0"/>
        <v>9.9174594888529874</v>
      </c>
      <c r="F50" s="45">
        <v>19506.2</v>
      </c>
      <c r="G50" s="43">
        <f t="shared" si="0"/>
        <v>9.8784876427348038</v>
      </c>
      <c r="H50" s="43">
        <f t="shared" si="1"/>
        <v>-3.8971846118183606E-2</v>
      </c>
      <c r="I50" s="43"/>
      <c r="J50" s="43"/>
      <c r="P50" s="44"/>
    </row>
    <row r="51" spans="1:21">
      <c r="A51">
        <v>1</v>
      </c>
      <c r="B51" t="s">
        <v>22</v>
      </c>
      <c r="C51" s="41" t="s">
        <v>53</v>
      </c>
      <c r="D51" s="45">
        <v>20034.2</v>
      </c>
      <c r="E51" s="43">
        <f t="shared" si="0"/>
        <v>9.9051960921507298</v>
      </c>
      <c r="F51" s="45">
        <v>19751.3</v>
      </c>
      <c r="G51" s="43">
        <f t="shared" si="0"/>
        <v>9.8909745909478541</v>
      </c>
      <c r="H51" s="43">
        <f t="shared" si="1"/>
        <v>-1.4221501202875686E-2</v>
      </c>
      <c r="I51" s="43"/>
      <c r="J51" s="43"/>
      <c r="R51" s="44"/>
    </row>
    <row r="52" spans="1:21">
      <c r="A52">
        <v>1</v>
      </c>
      <c r="B52" t="s">
        <v>22</v>
      </c>
      <c r="C52" s="41" t="s">
        <v>54</v>
      </c>
      <c r="D52" s="45">
        <v>19515.599999999999</v>
      </c>
      <c r="E52" s="43">
        <f t="shared" si="0"/>
        <v>9.8789694247224027</v>
      </c>
      <c r="F52" s="45">
        <v>21503.9</v>
      </c>
      <c r="G52" s="43">
        <f t="shared" si="0"/>
        <v>9.9759895930144449</v>
      </c>
      <c r="H52" s="43">
        <f t="shared" si="1"/>
        <v>9.7020168292042186E-2</v>
      </c>
      <c r="I52" s="43"/>
      <c r="J52" s="43"/>
    </row>
    <row r="53" spans="1:21">
      <c r="A53">
        <v>5</v>
      </c>
      <c r="B53" t="s">
        <v>22</v>
      </c>
      <c r="C53" s="41" t="s">
        <v>55</v>
      </c>
      <c r="D53" s="45">
        <v>19826.7</v>
      </c>
      <c r="E53" s="43">
        <f t="shared" si="0"/>
        <v>9.8947847931419588</v>
      </c>
      <c r="F53" s="45">
        <v>22097.7</v>
      </c>
      <c r="G53" s="43">
        <f t="shared" si="0"/>
        <v>10.003228809691747</v>
      </c>
      <c r="H53" s="43">
        <f t="shared" si="1"/>
        <v>0.10844401654978775</v>
      </c>
      <c r="I53" s="43"/>
      <c r="J53" s="43"/>
    </row>
    <row r="54" spans="1:21">
      <c r="A54">
        <v>5</v>
      </c>
      <c r="B54" t="s">
        <v>22</v>
      </c>
      <c r="C54" s="41" t="s">
        <v>56</v>
      </c>
      <c r="D54" s="45">
        <v>19412</v>
      </c>
      <c r="E54" s="43">
        <f t="shared" si="0"/>
        <v>9.8736467105251062</v>
      </c>
      <c r="F54" s="45">
        <v>18158.7</v>
      </c>
      <c r="G54" s="43">
        <f t="shared" si="0"/>
        <v>9.8069050636898076</v>
      </c>
      <c r="H54" s="43">
        <f t="shared" si="1"/>
        <v>-6.6741646835298596E-2</v>
      </c>
      <c r="I54" s="43"/>
      <c r="J54" s="43"/>
    </row>
    <row r="55" spans="1:21">
      <c r="A55">
        <v>5</v>
      </c>
      <c r="B55" t="s">
        <v>22</v>
      </c>
      <c r="C55" s="41" t="s">
        <v>57</v>
      </c>
      <c r="D55" s="45">
        <v>18678.3</v>
      </c>
      <c r="E55" s="43">
        <f t="shared" si="0"/>
        <v>9.8351177012175146</v>
      </c>
      <c r="F55" s="45">
        <v>22276.7</v>
      </c>
      <c r="G55" s="43">
        <f t="shared" si="0"/>
        <v>10.011296568169868</v>
      </c>
      <c r="H55" s="43">
        <f t="shared" si="1"/>
        <v>0.17617886695235363</v>
      </c>
      <c r="I55" s="43"/>
      <c r="J55" s="43"/>
      <c r="K55" t="s">
        <v>80</v>
      </c>
    </row>
    <row r="56" spans="1:21">
      <c r="A56">
        <v>0</v>
      </c>
      <c r="B56" t="s">
        <v>79</v>
      </c>
      <c r="C56" s="41" t="s">
        <v>58</v>
      </c>
      <c r="D56" s="45">
        <v>20448.599999999999</v>
      </c>
      <c r="E56" s="43">
        <f t="shared" si="0"/>
        <v>9.9256696994697773</v>
      </c>
      <c r="F56" s="45">
        <v>64580.4</v>
      </c>
      <c r="G56" s="43">
        <f t="shared" si="0"/>
        <v>11.075666238161155</v>
      </c>
      <c r="H56" s="43">
        <f>G56-E56</f>
        <v>1.1499965386913775</v>
      </c>
      <c r="I56" s="43">
        <f>AVERAGE(H56:H58)</f>
        <v>1.0862090721104642</v>
      </c>
      <c r="J56" s="42">
        <f>STDEV(H56:H58)</f>
        <v>6.048359357145925E-2</v>
      </c>
      <c r="K56" s="43">
        <f>H56-H35</f>
        <v>1.3273206960902471</v>
      </c>
      <c r="L56" s="43">
        <f>AVERAGE(K56:K58)</f>
        <v>1.1918811455486871</v>
      </c>
      <c r="M56" s="42">
        <f>STDEV(K56:K58)</f>
        <v>0.1320397317515439</v>
      </c>
      <c r="N56" s="45"/>
      <c r="P56" s="45"/>
      <c r="Q56" s="43"/>
      <c r="R56" s="42"/>
      <c r="S56" s="43"/>
      <c r="T56" s="43"/>
      <c r="U56" s="42"/>
    </row>
    <row r="57" spans="1:21">
      <c r="A57">
        <v>0</v>
      </c>
      <c r="B57" t="s">
        <v>79</v>
      </c>
      <c r="C57" s="41" t="s">
        <v>59</v>
      </c>
      <c r="D57" s="45">
        <v>20599.2</v>
      </c>
      <c r="E57" s="43">
        <f t="shared" si="0"/>
        <v>9.9330075190721203</v>
      </c>
      <c r="F57" s="45">
        <v>60594.1</v>
      </c>
      <c r="G57" s="43">
        <f t="shared" si="0"/>
        <v>11.011952807581665</v>
      </c>
      <c r="H57" s="43">
        <f t="shared" si="1"/>
        <v>1.0789452885095443</v>
      </c>
      <c r="J57" s="42"/>
      <c r="K57" s="43">
        <f t="shared" ref="K57:K76" si="2">H57-H36</f>
        <v>1.1847962354368633</v>
      </c>
      <c r="M57" s="42"/>
      <c r="N57" s="45"/>
      <c r="P57" s="45"/>
      <c r="R57" s="42"/>
      <c r="S57" s="43"/>
      <c r="U57" s="42"/>
    </row>
    <row r="58" spans="1:21">
      <c r="A58">
        <v>0</v>
      </c>
      <c r="B58" t="s">
        <v>79</v>
      </c>
      <c r="C58" s="41" t="s">
        <v>60</v>
      </c>
      <c r="D58" s="45">
        <v>20354.3</v>
      </c>
      <c r="E58" s="43">
        <f t="shared" si="0"/>
        <v>9.9210474707608753</v>
      </c>
      <c r="F58" s="45">
        <v>56995.8</v>
      </c>
      <c r="G58" s="43">
        <f t="shared" si="0"/>
        <v>10.950732859891346</v>
      </c>
      <c r="H58" s="43">
        <f t="shared" si="1"/>
        <v>1.0296853891304707</v>
      </c>
      <c r="J58" s="42"/>
      <c r="K58" s="43">
        <f t="shared" si="2"/>
        <v>1.0635265051189506</v>
      </c>
      <c r="M58" s="42"/>
      <c r="N58" s="45"/>
      <c r="P58" s="45"/>
      <c r="R58" s="42"/>
      <c r="S58" s="43"/>
      <c r="U58" s="42"/>
    </row>
    <row r="59" spans="1:21">
      <c r="A59">
        <v>0.05</v>
      </c>
      <c r="B59" t="s">
        <v>79</v>
      </c>
      <c r="C59" s="41" t="s">
        <v>61</v>
      </c>
      <c r="D59" s="45">
        <v>20627.5</v>
      </c>
      <c r="E59" s="43">
        <f t="shared" si="0"/>
        <v>9.9343804159784987</v>
      </c>
      <c r="F59" s="45">
        <v>57837.4</v>
      </c>
      <c r="G59" s="43">
        <f t="shared" si="0"/>
        <v>10.965390904231699</v>
      </c>
      <c r="H59" s="43">
        <f t="shared" si="1"/>
        <v>1.0310104882531999</v>
      </c>
      <c r="I59" s="43">
        <f>AVERAGE(H59:H61)</f>
        <v>1.0316737240469311</v>
      </c>
      <c r="J59" s="42">
        <f>STDEV(H59:H61)</f>
        <v>7.0221964851411522E-2</v>
      </c>
      <c r="K59" s="43">
        <f t="shared" si="2"/>
        <v>0.99295968857454397</v>
      </c>
      <c r="L59" s="43">
        <f>AVERAGE(K59:K61)</f>
        <v>1.0028360176497682</v>
      </c>
      <c r="M59" s="42">
        <f>STDEV(K59:K61)</f>
        <v>7.6459230163484812E-2</v>
      </c>
      <c r="N59" s="45"/>
      <c r="P59" s="45"/>
      <c r="Q59" s="43"/>
      <c r="R59" s="42"/>
      <c r="S59" s="43"/>
      <c r="T59" s="43"/>
      <c r="U59" s="42"/>
    </row>
    <row r="60" spans="1:21">
      <c r="A60">
        <v>0.05</v>
      </c>
      <c r="B60" t="s">
        <v>79</v>
      </c>
      <c r="C60" s="41" t="s">
        <v>62</v>
      </c>
      <c r="D60" s="45">
        <v>19543.900000000001</v>
      </c>
      <c r="E60" s="43">
        <f t="shared" si="0"/>
        <v>9.8804184962646424</v>
      </c>
      <c r="F60" s="45">
        <v>58843.9</v>
      </c>
      <c r="G60" s="43">
        <f t="shared" si="0"/>
        <v>10.982643453960053</v>
      </c>
      <c r="H60" s="43">
        <f t="shared" si="1"/>
        <v>1.1022249576954106</v>
      </c>
      <c r="J60" s="42"/>
      <c r="K60" s="43">
        <f t="shared" si="2"/>
        <v>1.0837535048363165</v>
      </c>
      <c r="M60" s="42"/>
      <c r="N60" s="45"/>
      <c r="P60" s="45"/>
      <c r="R60" s="42"/>
      <c r="S60" s="43"/>
      <c r="U60" s="42"/>
    </row>
    <row r="61" spans="1:21">
      <c r="A61">
        <v>0.05</v>
      </c>
      <c r="B61" t="s">
        <v>79</v>
      </c>
      <c r="C61" s="41" t="s">
        <v>63</v>
      </c>
      <c r="D61" s="45">
        <v>19619.400000000001</v>
      </c>
      <c r="E61" s="43">
        <f t="shared" si="0"/>
        <v>9.8842741516119901</v>
      </c>
      <c r="F61" s="45">
        <v>51331.5</v>
      </c>
      <c r="G61" s="43">
        <f t="shared" si="0"/>
        <v>10.846059877804173</v>
      </c>
      <c r="H61" s="43">
        <f t="shared" si="1"/>
        <v>0.96178572619218272</v>
      </c>
      <c r="J61" s="42"/>
      <c r="K61" s="43">
        <f t="shared" si="2"/>
        <v>0.93179485953844399</v>
      </c>
      <c r="M61" s="42"/>
      <c r="N61" s="45"/>
      <c r="P61" s="45"/>
      <c r="R61" s="42"/>
      <c r="S61" s="43"/>
      <c r="U61" s="42"/>
    </row>
    <row r="62" spans="1:21">
      <c r="A62">
        <v>0.1</v>
      </c>
      <c r="B62" t="s">
        <v>79</v>
      </c>
      <c r="C62" s="41" t="s">
        <v>64</v>
      </c>
      <c r="D62" s="45">
        <v>20203.599999999999</v>
      </c>
      <c r="E62" s="43">
        <f t="shared" si="0"/>
        <v>9.9136160853321691</v>
      </c>
      <c r="F62" s="45">
        <v>38296.1</v>
      </c>
      <c r="G62" s="43">
        <f t="shared" si="0"/>
        <v>10.553103342307708</v>
      </c>
      <c r="H62" s="43">
        <f t="shared" si="1"/>
        <v>0.63948725697553854</v>
      </c>
      <c r="I62" s="43">
        <f>AVERAGE(H62:H64)</f>
        <v>0.87429126397703938</v>
      </c>
      <c r="J62" s="42">
        <f>STDEV(H62:H64)</f>
        <v>0.20866813468252701</v>
      </c>
      <c r="K62" s="43">
        <f t="shared" si="2"/>
        <v>0.725400189693028</v>
      </c>
      <c r="L62" s="43">
        <f>AVERAGE(K62:K64)</f>
        <v>0.81995050799917024</v>
      </c>
      <c r="M62" s="42">
        <f>STDEV(K62:K64)</f>
        <v>0.11589838399371166</v>
      </c>
      <c r="N62" s="45"/>
      <c r="P62" s="45"/>
      <c r="Q62" s="43"/>
      <c r="R62" s="42"/>
      <c r="S62" s="43"/>
      <c r="T62" s="43"/>
      <c r="U62" s="42"/>
    </row>
    <row r="63" spans="1:21">
      <c r="A63">
        <v>0.1</v>
      </c>
      <c r="B63" t="s">
        <v>79</v>
      </c>
      <c r="C63" s="41" t="s">
        <v>65</v>
      </c>
      <c r="D63" s="45">
        <v>18620.5</v>
      </c>
      <c r="E63" s="43">
        <f t="shared" si="0"/>
        <v>9.832018403316928</v>
      </c>
      <c r="F63" s="45">
        <v>52603.5</v>
      </c>
      <c r="G63" s="43">
        <f t="shared" si="0"/>
        <v>10.870537936436072</v>
      </c>
      <c r="H63" s="43">
        <f t="shared" si="1"/>
        <v>1.0385195331191444</v>
      </c>
      <c r="J63" s="42"/>
      <c r="K63" s="43">
        <f t="shared" si="2"/>
        <v>0.94924769708023682</v>
      </c>
      <c r="M63" s="42"/>
      <c r="N63" s="45"/>
      <c r="P63" s="45"/>
      <c r="R63" s="42"/>
      <c r="S63" s="43"/>
      <c r="U63" s="42"/>
    </row>
    <row r="64" spans="1:21">
      <c r="A64">
        <v>0.1</v>
      </c>
      <c r="B64" t="s">
        <v>79</v>
      </c>
      <c r="C64" s="41" t="s">
        <v>66</v>
      </c>
      <c r="D64" s="45">
        <v>19346.3</v>
      </c>
      <c r="E64" s="43">
        <f t="shared" si="0"/>
        <v>9.8702564657038252</v>
      </c>
      <c r="F64" s="45">
        <v>49767.8</v>
      </c>
      <c r="G64" s="43">
        <f t="shared" si="0"/>
        <v>10.815123467540261</v>
      </c>
      <c r="H64" s="43">
        <f t="shared" si="1"/>
        <v>0.94486700183643535</v>
      </c>
      <c r="J64" s="42"/>
      <c r="K64" s="43">
        <f t="shared" si="2"/>
        <v>0.78520363722424591</v>
      </c>
      <c r="M64" s="42"/>
      <c r="N64" s="45"/>
      <c r="P64" s="45"/>
      <c r="R64" s="42"/>
      <c r="S64" s="43"/>
      <c r="U64" s="42"/>
    </row>
    <row r="65" spans="1:21">
      <c r="A65">
        <v>0.2</v>
      </c>
      <c r="B65" t="s">
        <v>79</v>
      </c>
      <c r="C65" s="41" t="s">
        <v>67</v>
      </c>
      <c r="D65" s="45">
        <v>19148.099999999999</v>
      </c>
      <c r="E65" s="43">
        <f t="shared" si="0"/>
        <v>9.8599587729763059</v>
      </c>
      <c r="F65" s="45">
        <v>51527.7</v>
      </c>
      <c r="G65" s="43">
        <f t="shared" si="0"/>
        <v>10.849874806132462</v>
      </c>
      <c r="H65" s="43">
        <f t="shared" si="1"/>
        <v>0.98991603315615606</v>
      </c>
      <c r="I65" s="43">
        <f>AVERAGE(H65:H67)</f>
        <v>0.99797068953757007</v>
      </c>
      <c r="J65" s="42">
        <f>STDEV(H65:H67)</f>
        <v>9.9753520884674832E-2</v>
      </c>
      <c r="K65" s="43">
        <f t="shared" si="2"/>
        <v>0.94774589711209778</v>
      </c>
      <c r="L65" s="43">
        <f>AVERAGE(K65:K67)</f>
        <v>0.90983872034660251</v>
      </c>
      <c r="M65" s="42">
        <f>STDEV(K65:K67)</f>
        <v>7.3936416291006266E-2</v>
      </c>
      <c r="N65" s="45"/>
      <c r="P65" s="45"/>
      <c r="Q65" s="43"/>
      <c r="R65" s="42"/>
      <c r="S65" s="43"/>
      <c r="T65" s="43"/>
      <c r="U65" s="42"/>
    </row>
    <row r="66" spans="1:21">
      <c r="A66">
        <v>0.2</v>
      </c>
      <c r="B66" t="s">
        <v>79</v>
      </c>
      <c r="C66" s="41" t="s">
        <v>68</v>
      </c>
      <c r="D66" s="45">
        <v>18545</v>
      </c>
      <c r="E66" s="43">
        <f t="shared" si="0"/>
        <v>9.8279554899236921</v>
      </c>
      <c r="F66" s="45">
        <v>55796.3</v>
      </c>
      <c r="G66" s="43">
        <f t="shared" si="0"/>
        <v>10.929462837927186</v>
      </c>
      <c r="H66" s="43">
        <f t="shared" si="1"/>
        <v>1.1015073480034943</v>
      </c>
      <c r="J66" s="42"/>
      <c r="K66" s="43">
        <f t="shared" si="2"/>
        <v>0.95713374037345922</v>
      </c>
      <c r="M66" s="42"/>
      <c r="N66" s="45"/>
      <c r="P66" s="45"/>
      <c r="R66" s="42"/>
      <c r="S66" s="43"/>
      <c r="U66" s="42"/>
    </row>
    <row r="67" spans="1:21">
      <c r="A67">
        <v>0.2</v>
      </c>
      <c r="B67" t="s">
        <v>79</v>
      </c>
      <c r="C67" s="41" t="s">
        <v>69</v>
      </c>
      <c r="D67" s="45">
        <v>19299.3</v>
      </c>
      <c r="E67" s="43">
        <f t="shared" si="0"/>
        <v>9.8678241048051731</v>
      </c>
      <c r="F67" s="45">
        <v>47586.9</v>
      </c>
      <c r="G67" s="43">
        <f t="shared" si="0"/>
        <v>10.770312792258233</v>
      </c>
      <c r="H67" s="43">
        <f t="shared" si="1"/>
        <v>0.90248868745305977</v>
      </c>
      <c r="J67" s="42"/>
      <c r="K67" s="43">
        <f t="shared" si="2"/>
        <v>0.82463652355425054</v>
      </c>
      <c r="M67" s="42"/>
      <c r="N67" s="45"/>
      <c r="P67" s="45"/>
      <c r="R67" s="42"/>
      <c r="S67" s="43"/>
      <c r="U67" s="42"/>
    </row>
    <row r="68" spans="1:21">
      <c r="A68">
        <v>0.5</v>
      </c>
      <c r="B68" t="s">
        <v>79</v>
      </c>
      <c r="C68" s="41" t="s">
        <v>70</v>
      </c>
      <c r="D68" s="45">
        <v>20947.900000000001</v>
      </c>
      <c r="E68" s="43">
        <f t="shared" si="0"/>
        <v>9.9497936816625696</v>
      </c>
      <c r="F68" s="45">
        <v>48105.5</v>
      </c>
      <c r="G68" s="43">
        <f t="shared" si="0"/>
        <v>10.781151794671294</v>
      </c>
      <c r="H68" s="43">
        <f>G68-E68</f>
        <v>0.83135811300872398</v>
      </c>
      <c r="I68" s="43">
        <f>AVERAGE(H69:H70)</f>
        <v>1.0624032949378446</v>
      </c>
      <c r="J68" s="42">
        <f>STDEV(H69:H70)</f>
        <v>3.998962520691425E-2</v>
      </c>
      <c r="K68" s="43">
        <f t="shared" si="2"/>
        <v>1.0151969575461379</v>
      </c>
      <c r="L68" s="43">
        <f>AVERAGE(K69:K70)</f>
        <v>1.1379348231340467</v>
      </c>
      <c r="M68" s="42">
        <f>STDEV(K69:K70)</f>
        <v>5.7322104538218852E-3</v>
      </c>
      <c r="N68" s="45"/>
      <c r="P68" s="45"/>
      <c r="Q68" s="43"/>
      <c r="R68" s="42"/>
      <c r="S68" s="43"/>
      <c r="T68" s="43"/>
      <c r="U68" s="42"/>
    </row>
    <row r="69" spans="1:21">
      <c r="A69">
        <v>0.5</v>
      </c>
      <c r="B69" t="s">
        <v>79</v>
      </c>
      <c r="C69" s="41" t="s">
        <v>71</v>
      </c>
      <c r="D69" s="45">
        <v>20137.5</v>
      </c>
      <c r="E69" s="43">
        <f t="shared" si="0"/>
        <v>9.9103390274852305</v>
      </c>
      <c r="F69" s="45">
        <v>59935.199999999997</v>
      </c>
      <c r="G69" s="43">
        <f t="shared" si="0"/>
        <v>11.001019257583993</v>
      </c>
      <c r="H69" s="43">
        <f t="shared" si="1"/>
        <v>1.0906802300987621</v>
      </c>
      <c r="J69" s="42"/>
      <c r="K69" s="43">
        <f t="shared" si="2"/>
        <v>1.1419881080171326</v>
      </c>
      <c r="M69" s="42"/>
      <c r="N69" s="45"/>
      <c r="P69" s="45"/>
      <c r="R69" s="42"/>
      <c r="S69" s="43"/>
      <c r="U69" s="42"/>
    </row>
    <row r="70" spans="1:21">
      <c r="A70">
        <v>0.5</v>
      </c>
      <c r="B70" t="s">
        <v>79</v>
      </c>
      <c r="C70" s="41" t="s">
        <v>72</v>
      </c>
      <c r="D70" s="45">
        <v>19647.5</v>
      </c>
      <c r="E70" s="43">
        <f t="shared" si="0"/>
        <v>9.8857053827403298</v>
      </c>
      <c r="F70" s="45">
        <v>55261.5</v>
      </c>
      <c r="G70" s="43">
        <f t="shared" si="0"/>
        <v>10.919831742517257</v>
      </c>
      <c r="H70" s="43">
        <f t="shared" si="1"/>
        <v>1.034126359776927</v>
      </c>
      <c r="J70" s="42"/>
      <c r="K70" s="43">
        <f t="shared" si="2"/>
        <v>1.1338815382509608</v>
      </c>
      <c r="M70" s="42"/>
      <c r="N70" s="45"/>
      <c r="P70" s="45"/>
      <c r="R70" s="42"/>
      <c r="S70" s="43"/>
      <c r="U70" s="42"/>
    </row>
    <row r="71" spans="1:21">
      <c r="A71">
        <v>1</v>
      </c>
      <c r="B71" t="s">
        <v>79</v>
      </c>
      <c r="C71" s="41" t="s">
        <v>73</v>
      </c>
      <c r="D71" s="45">
        <v>19742.2</v>
      </c>
      <c r="E71" s="43">
        <f t="shared" si="0"/>
        <v>9.8905137556123659</v>
      </c>
      <c r="F71" s="45">
        <v>50488.5</v>
      </c>
      <c r="G71" s="43">
        <f t="shared" si="0"/>
        <v>10.829500866558407</v>
      </c>
      <c r="H71" s="43">
        <f t="shared" si="1"/>
        <v>0.93898711094604081</v>
      </c>
      <c r="I71" s="43">
        <f>AVERAGE(H71:H73)</f>
        <v>0.99095833622843144</v>
      </c>
      <c r="J71" s="42">
        <f>STDEV(H71:H73)</f>
        <v>5.1709070004412785E-2</v>
      </c>
      <c r="K71" s="43">
        <f t="shared" si="2"/>
        <v>0.97795895706422442</v>
      </c>
      <c r="L71" s="43">
        <f>AVERAGE(K71:K73)</f>
        <v>0.97634939590477055</v>
      </c>
      <c r="M71" s="42">
        <f>STDEV(K71:K73)</f>
        <v>3.0195772589225588E-2</v>
      </c>
      <c r="N71" s="45"/>
      <c r="P71" s="45"/>
      <c r="Q71" s="43"/>
      <c r="R71" s="42"/>
      <c r="S71" s="43"/>
      <c r="T71" s="43"/>
      <c r="U71" s="42"/>
    </row>
    <row r="72" spans="1:21">
      <c r="A72">
        <v>1</v>
      </c>
      <c r="B72" t="s">
        <v>79</v>
      </c>
      <c r="C72" s="41" t="s">
        <v>74</v>
      </c>
      <c r="D72" s="45">
        <v>19044.400000000001</v>
      </c>
      <c r="E72" s="43">
        <f t="shared" si="0"/>
        <v>9.8545283740845875</v>
      </c>
      <c r="F72" s="45">
        <v>51329.2</v>
      </c>
      <c r="G72" s="43">
        <f t="shared" si="0"/>
        <v>10.84601507000527</v>
      </c>
      <c r="H72" s="43">
        <f t="shared" si="1"/>
        <v>0.99148669592068295</v>
      </c>
      <c r="J72" s="42"/>
      <c r="K72" s="43">
        <f t="shared" si="2"/>
        <v>1.0057081971235586</v>
      </c>
      <c r="M72" s="42"/>
      <c r="N72" s="45"/>
      <c r="P72" s="45"/>
      <c r="R72" s="42"/>
      <c r="S72" s="43"/>
      <c r="U72" s="42"/>
    </row>
    <row r="73" spans="1:21">
      <c r="A73">
        <v>1</v>
      </c>
      <c r="B73" t="s">
        <v>79</v>
      </c>
      <c r="C73" s="41" t="s">
        <v>75</v>
      </c>
      <c r="D73" s="45">
        <v>18290.5</v>
      </c>
      <c r="E73" s="43">
        <f t="shared" si="0"/>
        <v>9.8141370783540633</v>
      </c>
      <c r="F73" s="45">
        <v>51872.2</v>
      </c>
      <c r="G73" s="43">
        <f t="shared" si="0"/>
        <v>10.856538280172634</v>
      </c>
      <c r="H73" s="43">
        <f t="shared" si="1"/>
        <v>1.0424012018185707</v>
      </c>
      <c r="J73" s="42"/>
      <c r="K73" s="43">
        <f t="shared" si="2"/>
        <v>0.94538103352652847</v>
      </c>
      <c r="M73" s="42"/>
      <c r="N73" s="45"/>
      <c r="P73" s="45"/>
      <c r="R73" s="42"/>
      <c r="S73" s="43"/>
      <c r="U73" s="42"/>
    </row>
    <row r="74" spans="1:21">
      <c r="A74">
        <v>5</v>
      </c>
      <c r="B74" t="s">
        <v>79</v>
      </c>
      <c r="C74" s="41" t="s">
        <v>76</v>
      </c>
      <c r="D74" s="45">
        <v>19129.2</v>
      </c>
      <c r="E74" s="43">
        <f t="shared" si="0"/>
        <v>9.8589712424276019</v>
      </c>
      <c r="F74" s="45">
        <v>32802.300000000003</v>
      </c>
      <c r="G74" s="43">
        <f t="shared" si="0"/>
        <v>10.398253913865025</v>
      </c>
      <c r="H74" s="43">
        <f t="shared" si="1"/>
        <v>0.53928267143742303</v>
      </c>
      <c r="I74" s="43">
        <f>AVERAGE(H74:H76)</f>
        <v>0.46411664197524755</v>
      </c>
      <c r="J74" s="42">
        <f>STDEV(H74:H76)</f>
        <v>6.5746162044847442E-2</v>
      </c>
      <c r="K74" s="43">
        <f t="shared" si="2"/>
        <v>0.43083865488763529</v>
      </c>
      <c r="L74" s="43">
        <f>AVERAGE(K74:K76)</f>
        <v>0.39148956308629995</v>
      </c>
      <c r="M74" s="42">
        <f>STDEV(K74:K76)</f>
        <v>0.11729414426121107</v>
      </c>
      <c r="N74" s="45"/>
      <c r="P74" s="45"/>
      <c r="Q74" s="43"/>
      <c r="R74" s="42"/>
      <c r="S74" s="43"/>
      <c r="T74" s="43"/>
      <c r="U74" s="42"/>
    </row>
    <row r="75" spans="1:21">
      <c r="A75">
        <v>5</v>
      </c>
      <c r="B75" t="s">
        <v>79</v>
      </c>
      <c r="C75" s="41" t="s">
        <v>77</v>
      </c>
      <c r="D75" s="45">
        <v>18978.5</v>
      </c>
      <c r="E75" s="43">
        <f t="shared" si="0"/>
        <v>9.8510620384823575</v>
      </c>
      <c r="F75" s="45">
        <v>28806.9</v>
      </c>
      <c r="G75" s="43">
        <f t="shared" si="0"/>
        <v>10.268370220761867</v>
      </c>
      <c r="H75" s="43">
        <f t="shared" si="1"/>
        <v>0.41730818227950905</v>
      </c>
      <c r="I75" s="43"/>
      <c r="J75" s="43"/>
      <c r="K75" s="43">
        <f t="shared" si="2"/>
        <v>0.48404982911480765</v>
      </c>
      <c r="M75" s="42"/>
      <c r="N75" s="45"/>
      <c r="P75" s="45"/>
      <c r="R75" s="42"/>
      <c r="S75" s="43"/>
      <c r="U75" s="42"/>
    </row>
    <row r="76" spans="1:21">
      <c r="A76">
        <v>5</v>
      </c>
      <c r="B76" t="s">
        <v>79</v>
      </c>
      <c r="C76" s="41" t="s">
        <v>78</v>
      </c>
      <c r="D76" s="45">
        <v>18790</v>
      </c>
      <c r="E76" s="43">
        <f t="shared" si="0"/>
        <v>9.8410800924075108</v>
      </c>
      <c r="F76" s="45">
        <v>29051.9</v>
      </c>
      <c r="G76" s="43">
        <f t="shared" si="0"/>
        <v>10.276839164616321</v>
      </c>
      <c r="H76" s="43">
        <f t="shared" si="1"/>
        <v>0.43575907220881049</v>
      </c>
      <c r="I76" s="43"/>
      <c r="J76" s="43"/>
      <c r="K76" s="43">
        <f t="shared" si="2"/>
        <v>0.25958020525645686</v>
      </c>
      <c r="N76" s="45"/>
      <c r="P76" s="45"/>
      <c r="S76" s="43"/>
    </row>
    <row r="77" spans="1:21">
      <c r="A77" s="41"/>
    </row>
    <row r="78" spans="1:21">
      <c r="A78" s="41"/>
    </row>
    <row r="79" spans="1:21">
      <c r="B79" s="40"/>
      <c r="C79" s="40" t="s">
        <v>32</v>
      </c>
      <c r="D79" s="40" t="s">
        <v>33</v>
      </c>
      <c r="E79" s="40"/>
      <c r="F79" s="40" t="s">
        <v>35</v>
      </c>
    </row>
    <row r="80" spans="1:21">
      <c r="A80">
        <v>0</v>
      </c>
      <c r="B80" t="s">
        <v>22</v>
      </c>
      <c r="C80" s="41" t="s">
        <v>37</v>
      </c>
      <c r="D80" s="45">
        <v>1790.42</v>
      </c>
      <c r="E80" s="43">
        <f t="shared" ref="E80:G100" si="3">LN(D80)</f>
        <v>7.4902055081833838</v>
      </c>
      <c r="F80" s="45">
        <v>2120.23</v>
      </c>
      <c r="G80" s="43">
        <f t="shared" si="3"/>
        <v>7.6592798523474199</v>
      </c>
      <c r="H80" s="43">
        <f>G80-E80</f>
        <v>0.16907434416403611</v>
      </c>
      <c r="I80" s="43">
        <f>AVERAGE(H80:H82)</f>
        <v>0.34001751554918808</v>
      </c>
      <c r="J80" s="42">
        <f>STDEV(H80:H82)</f>
        <v>0.1525778251661136</v>
      </c>
    </row>
    <row r="81" spans="1:10">
      <c r="A81">
        <v>0</v>
      </c>
      <c r="B81" t="s">
        <v>22</v>
      </c>
      <c r="C81" s="41" t="s">
        <v>38</v>
      </c>
      <c r="D81" s="45">
        <v>1686.77</v>
      </c>
      <c r="E81" s="43">
        <f t="shared" si="3"/>
        <v>7.4305707365589235</v>
      </c>
      <c r="F81" s="45">
        <v>2487.7399999999998</v>
      </c>
      <c r="G81" s="43">
        <f t="shared" si="3"/>
        <v>7.8191299467906799</v>
      </c>
      <c r="H81" s="43">
        <f t="shared" ref="H81:H100" si="4">G81-E81</f>
        <v>0.38855921023175632</v>
      </c>
      <c r="J81" s="42"/>
    </row>
    <row r="82" spans="1:10">
      <c r="A82">
        <v>0</v>
      </c>
      <c r="B82" t="s">
        <v>22</v>
      </c>
      <c r="C82" s="41" t="s">
        <v>39</v>
      </c>
      <c r="D82" s="45">
        <v>1715.04</v>
      </c>
      <c r="E82" s="43">
        <f t="shared" si="3"/>
        <v>7.4471916829432097</v>
      </c>
      <c r="F82" s="45">
        <v>2723.33</v>
      </c>
      <c r="G82" s="43">
        <f t="shared" si="3"/>
        <v>7.9096106751949815</v>
      </c>
      <c r="H82" s="43">
        <f t="shared" si="4"/>
        <v>0.46241899225177185</v>
      </c>
      <c r="J82" s="42"/>
    </row>
    <row r="83" spans="1:10">
      <c r="A83">
        <v>0.05</v>
      </c>
      <c r="B83" t="s">
        <v>22</v>
      </c>
      <c r="C83" s="41" t="s">
        <v>40</v>
      </c>
      <c r="D83" s="45">
        <v>1922.35</v>
      </c>
      <c r="E83" s="43">
        <f t="shared" si="3"/>
        <v>7.5613036749287925</v>
      </c>
      <c r="F83" s="45">
        <v>2629.09</v>
      </c>
      <c r="G83" s="43">
        <f t="shared" si="3"/>
        <v>7.8743930576928047</v>
      </c>
      <c r="H83" s="43">
        <f t="shared" si="4"/>
        <v>0.31308938276401221</v>
      </c>
      <c r="I83" s="43">
        <f>AVERAGE(H83:H85)</f>
        <v>0.28049055720445298</v>
      </c>
      <c r="J83" s="42">
        <f>STDEV(H83:H85)</f>
        <v>3.2807871103588605E-2</v>
      </c>
    </row>
    <row r="84" spans="1:10">
      <c r="A84">
        <v>0.05</v>
      </c>
      <c r="B84" t="s">
        <v>22</v>
      </c>
      <c r="C84" s="41" t="s">
        <v>41</v>
      </c>
      <c r="D84" s="45">
        <v>1743.3</v>
      </c>
      <c r="E84" s="43">
        <f t="shared" si="3"/>
        <v>7.4635351477491696</v>
      </c>
      <c r="F84" s="45">
        <v>2308.6999999999998</v>
      </c>
      <c r="G84" s="43">
        <f t="shared" si="3"/>
        <v>7.7444398745382781</v>
      </c>
      <c r="H84" s="43">
        <f t="shared" si="4"/>
        <v>0.28090472678910849</v>
      </c>
      <c r="J84" s="42"/>
    </row>
    <row r="85" spans="1:10">
      <c r="A85">
        <v>0.05</v>
      </c>
      <c r="B85" t="s">
        <v>22</v>
      </c>
      <c r="C85" s="41" t="s">
        <v>42</v>
      </c>
      <c r="D85" s="45">
        <v>1912.92</v>
      </c>
      <c r="E85" s="43">
        <f t="shared" si="3"/>
        <v>7.556386149433556</v>
      </c>
      <c r="F85" s="45">
        <v>2450.0500000000002</v>
      </c>
      <c r="G85" s="43">
        <f t="shared" si="3"/>
        <v>7.8038637114937943</v>
      </c>
      <c r="H85" s="43">
        <f t="shared" si="4"/>
        <v>0.2474775620602383</v>
      </c>
      <c r="J85" s="42"/>
    </row>
    <row r="86" spans="1:10">
      <c r="A86">
        <v>0.1</v>
      </c>
      <c r="B86" t="s">
        <v>22</v>
      </c>
      <c r="C86" s="41" t="s">
        <v>43</v>
      </c>
      <c r="D86" s="45">
        <v>1780.99</v>
      </c>
      <c r="E86" s="43">
        <f t="shared" si="3"/>
        <v>7.4849246684507653</v>
      </c>
      <c r="F86" s="45">
        <v>2600.8200000000002</v>
      </c>
      <c r="G86" s="43">
        <f t="shared" si="3"/>
        <v>7.8635820589016845</v>
      </c>
      <c r="H86" s="43">
        <f t="shared" si="4"/>
        <v>0.37865739045091917</v>
      </c>
      <c r="I86" s="43">
        <f>AVERAGE(H86:H88)</f>
        <v>0.32532994019576772</v>
      </c>
      <c r="J86" s="42">
        <f>STDEV(H86:H88)</f>
        <v>0.13814982097672196</v>
      </c>
    </row>
    <row r="87" spans="1:10">
      <c r="A87">
        <v>0.1</v>
      </c>
      <c r="B87" t="s">
        <v>22</v>
      </c>
      <c r="C87" s="41" t="s">
        <v>44</v>
      </c>
      <c r="D87" s="45">
        <v>1724.46</v>
      </c>
      <c r="E87" s="43">
        <f t="shared" si="3"/>
        <v>7.4526692369788616</v>
      </c>
      <c r="F87" s="45">
        <v>2647.94</v>
      </c>
      <c r="G87" s="43">
        <f t="shared" si="3"/>
        <v>7.8815372581899164</v>
      </c>
      <c r="H87" s="43">
        <f t="shared" si="4"/>
        <v>0.42886802121105472</v>
      </c>
      <c r="J87" s="42"/>
    </row>
    <row r="88" spans="1:10">
      <c r="A88">
        <v>0.1</v>
      </c>
      <c r="B88" t="s">
        <v>22</v>
      </c>
      <c r="C88" s="41" t="s">
        <v>45</v>
      </c>
      <c r="D88" s="45">
        <v>2054.27</v>
      </c>
      <c r="E88" s="43">
        <f t="shared" si="3"/>
        <v>7.6276758326772542</v>
      </c>
      <c r="F88" s="45">
        <v>2431.1999999999998</v>
      </c>
      <c r="G88" s="43">
        <f t="shared" si="3"/>
        <v>7.7961402416025836</v>
      </c>
      <c r="H88" s="43">
        <f t="shared" si="4"/>
        <v>0.16846440892532932</v>
      </c>
      <c r="J88" s="42"/>
    </row>
    <row r="89" spans="1:10">
      <c r="A89">
        <v>0.2</v>
      </c>
      <c r="B89" t="s">
        <v>22</v>
      </c>
      <c r="C89" s="41" t="s">
        <v>46</v>
      </c>
      <c r="D89" s="45">
        <v>1894.07</v>
      </c>
      <c r="E89" s="43">
        <f t="shared" si="3"/>
        <v>7.5464832318803809</v>
      </c>
      <c r="F89" s="45">
        <v>2506.58</v>
      </c>
      <c r="G89" s="43">
        <f t="shared" si="3"/>
        <v>7.8266745532099797</v>
      </c>
      <c r="H89" s="43">
        <f t="shared" si="4"/>
        <v>0.28019132132959879</v>
      </c>
      <c r="I89" s="43">
        <f>AVERAGE(H89:H91)</f>
        <v>0.23735835524750173</v>
      </c>
      <c r="J89" s="42">
        <f>STDEV(H89:H91)</f>
        <v>9.3555693244728053E-2</v>
      </c>
    </row>
    <row r="90" spans="1:10">
      <c r="A90">
        <v>0.2</v>
      </c>
      <c r="B90" t="s">
        <v>22</v>
      </c>
      <c r="C90" s="41" t="s">
        <v>47</v>
      </c>
      <c r="D90" s="45">
        <v>1818.69</v>
      </c>
      <c r="E90" s="43">
        <f t="shared" si="3"/>
        <v>7.5058717406849089</v>
      </c>
      <c r="F90" s="45">
        <v>2459.4699999999998</v>
      </c>
      <c r="G90" s="43">
        <f t="shared" si="3"/>
        <v>7.8077011585598646</v>
      </c>
      <c r="H90" s="43">
        <f t="shared" si="4"/>
        <v>0.30182941787495565</v>
      </c>
      <c r="J90" s="42"/>
    </row>
    <row r="91" spans="1:10">
      <c r="A91">
        <v>0.2</v>
      </c>
      <c r="B91" t="s">
        <v>22</v>
      </c>
      <c r="C91" s="41" t="s">
        <v>48</v>
      </c>
      <c r="D91" s="45">
        <v>2035.42</v>
      </c>
      <c r="E91" s="43">
        <f t="shared" si="3"/>
        <v>7.6184574647879675</v>
      </c>
      <c r="F91" s="45">
        <v>2318.12</v>
      </c>
      <c r="G91" s="43">
        <f t="shared" si="3"/>
        <v>7.7485117913259183</v>
      </c>
      <c r="H91" s="43">
        <f t="shared" si="4"/>
        <v>0.13005432653795079</v>
      </c>
      <c r="J91" s="42"/>
    </row>
    <row r="92" spans="1:10">
      <c r="A92">
        <v>0.5</v>
      </c>
      <c r="B92" t="s">
        <v>22</v>
      </c>
      <c r="C92" s="41" t="s">
        <v>49</v>
      </c>
      <c r="D92" s="45">
        <v>1705.61</v>
      </c>
      <c r="E92" s="43">
        <f t="shared" si="3"/>
        <v>7.4416780969937371</v>
      </c>
      <c r="F92" s="45">
        <v>2751.59</v>
      </c>
      <c r="G92" s="43">
        <f t="shared" si="3"/>
        <v>7.9199342053960908</v>
      </c>
      <c r="H92" s="43">
        <f t="shared" si="4"/>
        <v>0.47825610840235377</v>
      </c>
      <c r="I92" s="43">
        <f>AVERAGE(H92:H94)</f>
        <v>0.25098531389246698</v>
      </c>
      <c r="J92" s="42">
        <f>STDEV(H92:H94)</f>
        <v>0.19707984897510761</v>
      </c>
    </row>
    <row r="93" spans="1:10">
      <c r="A93">
        <v>0.5</v>
      </c>
      <c r="B93" t="s">
        <v>22</v>
      </c>
      <c r="C93" s="41" t="s">
        <v>50</v>
      </c>
      <c r="D93" s="45">
        <v>2065.4299999999998</v>
      </c>
      <c r="E93" s="43">
        <f t="shared" si="3"/>
        <v>7.6330937161632875</v>
      </c>
      <c r="F93" s="45">
        <v>2393.5100000000002</v>
      </c>
      <c r="G93" s="43">
        <f t="shared" si="3"/>
        <v>7.7805161868058708</v>
      </c>
      <c r="H93" s="43">
        <f t="shared" si="4"/>
        <v>0.14742247064258329</v>
      </c>
      <c r="J93" s="42"/>
    </row>
    <row r="94" spans="1:10">
      <c r="A94">
        <v>0.5</v>
      </c>
      <c r="B94" t="s">
        <v>22</v>
      </c>
      <c r="C94" s="41" t="s">
        <v>51</v>
      </c>
      <c r="D94" s="45">
        <v>2082.56</v>
      </c>
      <c r="E94" s="43">
        <f t="shared" si="3"/>
        <v>7.6413531851505638</v>
      </c>
      <c r="F94" s="45">
        <v>2365.23</v>
      </c>
      <c r="G94" s="43">
        <f t="shared" si="3"/>
        <v>7.7686305477830278</v>
      </c>
      <c r="H94" s="43">
        <f t="shared" si="4"/>
        <v>0.12727736263246392</v>
      </c>
      <c r="J94" s="42"/>
    </row>
    <row r="95" spans="1:10">
      <c r="A95">
        <v>1</v>
      </c>
      <c r="B95" t="s">
        <v>22</v>
      </c>
      <c r="C95" s="41" t="s">
        <v>52</v>
      </c>
      <c r="D95" s="45">
        <v>1837.76</v>
      </c>
      <c r="E95" s="43">
        <f t="shared" si="3"/>
        <v>7.5163027176759316</v>
      </c>
      <c r="F95" s="45">
        <v>2525.4299999999998</v>
      </c>
      <c r="G95" s="43">
        <f t="shared" si="3"/>
        <v>7.8341666242402699</v>
      </c>
      <c r="H95" s="43">
        <f t="shared" si="4"/>
        <v>0.31786390656433827</v>
      </c>
      <c r="I95" s="43">
        <f>AVERAGE(H95:H97)</f>
        <v>0.17314754823100506</v>
      </c>
      <c r="J95" s="42">
        <f>STDEV(H95:H97)</f>
        <v>0.12667825096935884</v>
      </c>
    </row>
    <row r="96" spans="1:10">
      <c r="A96">
        <v>1</v>
      </c>
      <c r="B96" t="s">
        <v>22</v>
      </c>
      <c r="C96" s="41" t="s">
        <v>53</v>
      </c>
      <c r="D96" s="45">
        <v>2195.66</v>
      </c>
      <c r="E96" s="43">
        <f t="shared" si="3"/>
        <v>7.694237963684385</v>
      </c>
      <c r="F96" s="45">
        <v>2384.11</v>
      </c>
      <c r="G96" s="43">
        <f t="shared" si="3"/>
        <v>7.7765811680603774</v>
      </c>
      <c r="H96" s="43">
        <f t="shared" si="4"/>
        <v>8.2343204375992407E-2</v>
      </c>
      <c r="J96" s="42"/>
    </row>
    <row r="97" spans="1:12">
      <c r="A97">
        <v>1</v>
      </c>
      <c r="B97" t="s">
        <v>22</v>
      </c>
      <c r="C97" s="41" t="s">
        <v>54</v>
      </c>
      <c r="D97" s="45">
        <v>2157.9299999999998</v>
      </c>
      <c r="E97" s="43">
        <f t="shared" si="3"/>
        <v>7.6769047078498991</v>
      </c>
      <c r="F97" s="45">
        <v>2431.1999999999998</v>
      </c>
      <c r="G97" s="43">
        <f t="shared" si="3"/>
        <v>7.7961402416025836</v>
      </c>
      <c r="H97" s="43">
        <f t="shared" si="4"/>
        <v>0.11923553375268447</v>
      </c>
      <c r="J97" s="42"/>
    </row>
    <row r="98" spans="1:12">
      <c r="A98">
        <v>5</v>
      </c>
      <c r="B98" t="s">
        <v>22</v>
      </c>
      <c r="C98" s="41" t="s">
        <v>55</v>
      </c>
      <c r="D98" s="45">
        <v>2468.92</v>
      </c>
      <c r="E98" s="43">
        <f t="shared" si="3"/>
        <v>7.8115360870381325</v>
      </c>
      <c r="F98" s="45">
        <v>2723.34</v>
      </c>
      <c r="G98" s="43">
        <f t="shared" si="3"/>
        <v>7.9096143471633589</v>
      </c>
      <c r="H98" s="43">
        <f t="shared" si="4"/>
        <v>9.8078260125226358E-2</v>
      </c>
      <c r="I98" s="43">
        <f>AVERAGE(H98:H100)</f>
        <v>0.21554030594142048</v>
      </c>
      <c r="J98" s="42">
        <f>STDEV(H98:H100)</f>
        <v>0.1338692868139226</v>
      </c>
    </row>
    <row r="99" spans="1:12">
      <c r="A99">
        <v>5</v>
      </c>
      <c r="B99" t="s">
        <v>22</v>
      </c>
      <c r="C99" s="41" t="s">
        <v>56</v>
      </c>
      <c r="D99" s="45">
        <v>2035.43</v>
      </c>
      <c r="E99" s="43">
        <f t="shared" si="3"/>
        <v>7.6184623777668294</v>
      </c>
      <c r="F99" s="45">
        <v>2921.22</v>
      </c>
      <c r="G99" s="43">
        <f t="shared" si="3"/>
        <v>7.9797566162239555</v>
      </c>
      <c r="H99" s="43">
        <f t="shared" si="4"/>
        <v>0.36129423845712605</v>
      </c>
      <c r="I99" s="43"/>
      <c r="J99" s="43"/>
      <c r="L99" s="42"/>
    </row>
    <row r="100" spans="1:12">
      <c r="A100">
        <v>5</v>
      </c>
      <c r="B100" t="s">
        <v>22</v>
      </c>
      <c r="C100" s="41" t="s">
        <v>57</v>
      </c>
      <c r="D100" s="45">
        <v>2195.7800000000002</v>
      </c>
      <c r="E100" s="43">
        <f t="shared" si="3"/>
        <v>7.6942926154614923</v>
      </c>
      <c r="F100" s="45">
        <v>2647.95</v>
      </c>
      <c r="G100" s="43">
        <f t="shared" si="3"/>
        <v>7.8815410347034014</v>
      </c>
      <c r="H100" s="43">
        <f t="shared" si="4"/>
        <v>0.18724841924190905</v>
      </c>
      <c r="I100" s="43"/>
      <c r="J100" s="4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Woods Hole Oceanographic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Johnson</dc:creator>
  <cp:lastModifiedBy>Matthew Johnson</cp:lastModifiedBy>
  <dcterms:created xsi:type="dcterms:W3CDTF">2014-04-16T17:53:56Z</dcterms:created>
  <dcterms:modified xsi:type="dcterms:W3CDTF">2015-03-30T15:01:42Z</dcterms:modified>
</cp:coreProperties>
</file>